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7800" tabRatio="240"/>
  </bookViews>
  <sheets>
    <sheet name="Overview" sheetId="1" r:id="rId1"/>
    <sheet name="Data" sheetId="4" r:id="rId2"/>
  </sheets>
  <calcPr calcId="125725"/>
</workbook>
</file>

<file path=xl/calcChain.xml><?xml version="1.0" encoding="utf-8"?>
<calcChain xmlns="http://schemas.openxmlformats.org/spreadsheetml/2006/main">
  <c r="B7" i="1"/>
  <c r="B128" i="4"/>
  <c r="B129" s="1"/>
  <c r="B28"/>
  <c r="B24" i="1"/>
  <c r="B9"/>
  <c r="B11"/>
  <c r="B10"/>
  <c r="B25"/>
  <c r="B27"/>
  <c r="B15"/>
  <c r="B21"/>
  <c r="B19"/>
  <c r="B13"/>
  <c r="B12"/>
  <c r="B16"/>
  <c r="B6"/>
  <c r="B26"/>
  <c r="B18"/>
  <c r="B17"/>
  <c r="B22"/>
  <c r="B97" i="4"/>
  <c r="B98" s="1"/>
  <c r="B23" i="1" s="1"/>
  <c r="B29" i="4"/>
  <c r="B20" i="1" s="1"/>
  <c r="B136" i="4"/>
  <c r="B137" s="1"/>
  <c r="B146"/>
  <c r="B147" s="1"/>
  <c r="B163"/>
  <c r="B164" s="1"/>
  <c r="B170"/>
  <c r="B171" s="1"/>
  <c r="B179"/>
  <c r="B180" s="1"/>
  <c r="B184"/>
  <c r="B185" s="1"/>
  <c r="B37"/>
  <c r="B111" l="1"/>
  <c r="B112" s="1"/>
  <c r="B121"/>
  <c r="B122" s="1"/>
  <c r="B66"/>
  <c r="B67" s="1"/>
  <c r="B14" i="1" s="1"/>
  <c r="B81" i="4"/>
  <c r="B82" s="1"/>
  <c r="B104"/>
  <c r="B105" s="1"/>
  <c r="B74"/>
  <c r="B75" s="1"/>
  <c r="B90"/>
  <c r="B91" s="1"/>
  <c r="B46"/>
  <c r="B47"/>
  <c r="B57"/>
  <c r="B58" s="1"/>
  <c r="B8" i="1" s="1"/>
  <c r="B21" i="4"/>
  <c r="B22" s="1"/>
  <c r="B13"/>
  <c r="B14" s="1"/>
  <c r="B5"/>
  <c r="B6" s="1"/>
</calcChain>
</file>

<file path=xl/sharedStrings.xml><?xml version="1.0" encoding="utf-8"?>
<sst xmlns="http://schemas.openxmlformats.org/spreadsheetml/2006/main" count="168" uniqueCount="145">
  <si>
    <t>Information &amp; Technology Services</t>
  </si>
  <si>
    <t>Technology Equipment</t>
  </si>
  <si>
    <t>Telecom</t>
  </si>
  <si>
    <t>Retailers</t>
  </si>
  <si>
    <t>Healthcare</t>
  </si>
  <si>
    <t>Construction</t>
  </si>
  <si>
    <t>Management Consulting</t>
  </si>
  <si>
    <t>Restaurants</t>
  </si>
  <si>
    <t>IT Consulting</t>
  </si>
  <si>
    <t>Ecommerce</t>
  </si>
  <si>
    <t>IBM</t>
  </si>
  <si>
    <t xml:space="preserve">Hewlett-Packard </t>
  </si>
  <si>
    <t xml:space="preserve">AT&amp;T </t>
  </si>
  <si>
    <t xml:space="preserve">Johnson + Johnson </t>
  </si>
  <si>
    <t>KB Homes</t>
  </si>
  <si>
    <t xml:space="preserve">McKinsey &amp; Co </t>
  </si>
  <si>
    <t xml:space="preserve">McDonald’s </t>
  </si>
  <si>
    <t xml:space="preserve">IBM </t>
  </si>
  <si>
    <t xml:space="preserve">eBay </t>
  </si>
  <si>
    <t>Accenture</t>
  </si>
  <si>
    <t xml:space="preserve">Dell </t>
  </si>
  <si>
    <t xml:space="preserve">Sprint Nextel </t>
  </si>
  <si>
    <t xml:space="preserve">Target Corporation </t>
  </si>
  <si>
    <t xml:space="preserve">Baxter </t>
  </si>
  <si>
    <t xml:space="preserve">Argan, Inc. </t>
  </si>
  <si>
    <t xml:space="preserve">Gartner, Inc. </t>
  </si>
  <si>
    <t>Microsoft</t>
  </si>
  <si>
    <t xml:space="preserve">NVIDIA Corporation </t>
  </si>
  <si>
    <t xml:space="preserve">Verizon Communications </t>
  </si>
  <si>
    <t xml:space="preserve">Home Depot, Inc. </t>
  </si>
  <si>
    <t xml:space="preserve">Allergan </t>
  </si>
  <si>
    <t xml:space="preserve">Beazer Homes USA Inc </t>
  </si>
  <si>
    <t xml:space="preserve">Boston Consulting Group </t>
  </si>
  <si>
    <t xml:space="preserve">Chipotle Mexican Grill </t>
  </si>
  <si>
    <t xml:space="preserve">Edgewater Technology, Inc. </t>
  </si>
  <si>
    <t>Netflix</t>
  </si>
  <si>
    <t xml:space="preserve">Intel </t>
  </si>
  <si>
    <t xml:space="preserve">Best Buy </t>
  </si>
  <si>
    <t xml:space="preserve">Agilent Technologies </t>
  </si>
  <si>
    <t xml:space="preserve">Hovnanian Enterprises, Inc. </t>
  </si>
  <si>
    <t xml:space="preserve">Booz &amp; Company </t>
  </si>
  <si>
    <t xml:space="preserve">Starbucks </t>
  </si>
  <si>
    <t xml:space="preserve">Overstock.com, Inc. </t>
  </si>
  <si>
    <t xml:space="preserve">Cisco </t>
  </si>
  <si>
    <t xml:space="preserve">Wal-Mart Stores, Inc.   </t>
  </si>
  <si>
    <t xml:space="preserve">Darden Restaurants </t>
  </si>
  <si>
    <t xml:space="preserve">Shutterfly </t>
  </si>
  <si>
    <t xml:space="preserve">Amphenol </t>
  </si>
  <si>
    <t xml:space="preserve">PetMed Express, Inc. </t>
  </si>
  <si>
    <t xml:space="preserve">EMC Corporation </t>
  </si>
  <si>
    <t xml:space="preserve">Advanced Micro Devices </t>
  </si>
  <si>
    <t xml:space="preserve">Quallcomm </t>
  </si>
  <si>
    <t xml:space="preserve">Applied Materials </t>
  </si>
  <si>
    <t>Food, Beverage, and Tobacco</t>
  </si>
  <si>
    <t>Materials</t>
  </si>
  <si>
    <t>Utilities</t>
  </si>
  <si>
    <t>Energy</t>
  </si>
  <si>
    <t>Financial</t>
  </si>
  <si>
    <t>Consumer Goods</t>
  </si>
  <si>
    <t>Vehicles &amp; Components</t>
  </si>
  <si>
    <t xml:space="preserve">Coca-Cola Enterprises </t>
  </si>
  <si>
    <t xml:space="preserve">Dow Chemical </t>
  </si>
  <si>
    <t xml:space="preserve">Northeast Utilities </t>
  </si>
  <si>
    <t xml:space="preserve">Exxon Mobil </t>
  </si>
  <si>
    <t xml:space="preserve">Google </t>
  </si>
  <si>
    <t xml:space="preserve">Berkshire Hathaway Inc.   </t>
  </si>
  <si>
    <t xml:space="preserve">Bank of America </t>
  </si>
  <si>
    <t xml:space="preserve">Procter &amp; Gamble Company </t>
  </si>
  <si>
    <t xml:space="preserve">General Motors </t>
  </si>
  <si>
    <t xml:space="preserve">CVS Caremark	</t>
  </si>
  <si>
    <t xml:space="preserve">Coca-Cola Company </t>
  </si>
  <si>
    <t xml:space="preserve">Alcoa </t>
  </si>
  <si>
    <t xml:space="preserve">Consolidated Edison </t>
  </si>
  <si>
    <t xml:space="preserve">Hess Corporation </t>
  </si>
  <si>
    <t xml:space="preserve">Intuit </t>
  </si>
  <si>
    <t xml:space="preserve">Hartford Financial Services Grp </t>
  </si>
  <si>
    <t xml:space="preserve">J.P. Morgan Chase &amp; Co.  </t>
  </si>
  <si>
    <t xml:space="preserve">Kimberly-Clark </t>
  </si>
  <si>
    <t xml:space="preserve">Cardinal Health </t>
  </si>
  <si>
    <t xml:space="preserve">Walgreen Co. </t>
  </si>
  <si>
    <t xml:space="preserve">PepsiCo </t>
  </si>
  <si>
    <t xml:space="preserve">Sempra Energy </t>
  </si>
  <si>
    <t xml:space="preserve">Marathon Oil Company </t>
  </si>
  <si>
    <t xml:space="preserve">Adobe Systems </t>
  </si>
  <si>
    <t xml:space="preserve">Fannie Mae </t>
  </si>
  <si>
    <t xml:space="preserve">Citigroup </t>
  </si>
  <si>
    <t xml:space="preserve">Estee Lauder </t>
  </si>
  <si>
    <t xml:space="preserve">Medco Health Solutions	</t>
  </si>
  <si>
    <t xml:space="preserve">RiteAid </t>
  </si>
  <si>
    <t xml:space="preserve">Kraft Foods Group </t>
  </si>
  <si>
    <t xml:space="preserve">Celanese </t>
  </si>
  <si>
    <t xml:space="preserve">Exelon </t>
  </si>
  <si>
    <t xml:space="preserve">Valero Energy </t>
  </si>
  <si>
    <t xml:space="preserve">Yahoo! </t>
  </si>
  <si>
    <t xml:space="preserve">Acon Products  </t>
  </si>
  <si>
    <t xml:space="preserve">Ashland </t>
  </si>
  <si>
    <t xml:space="preserve">DTE Energy </t>
  </si>
  <si>
    <t xml:space="preserve">Chevron Corporation </t>
  </si>
  <si>
    <t xml:space="preserve">Teradata </t>
  </si>
  <si>
    <t xml:space="preserve">American Express </t>
  </si>
  <si>
    <t xml:space="preserve">Owens-Illinois </t>
  </si>
  <si>
    <t xml:space="preserve">American International Group </t>
  </si>
  <si>
    <t xml:space="preserve">MetLife </t>
  </si>
  <si>
    <t>Industrial Goods</t>
  </si>
  <si>
    <t xml:space="preserve">General Electric Company  </t>
  </si>
  <si>
    <t xml:space="preserve">Cummins, Inc. </t>
  </si>
  <si>
    <t xml:space="preserve">Fluor Corp. </t>
  </si>
  <si>
    <t>Hospital &amp; Medical Service Plans</t>
  </si>
  <si>
    <t>UnitedHealth Group 831700</t>
  </si>
  <si>
    <t>Wellpoint, Inc. 1.419 million</t>
  </si>
  <si>
    <t>Asset-Backed Securities</t>
  </si>
  <si>
    <t xml:space="preserve">Wells Fargo </t>
  </si>
  <si>
    <t>Wholesale-Drugs</t>
  </si>
  <si>
    <t>Pharmaceutical preparations</t>
  </si>
  <si>
    <t>Phizer, Inc. 605100</t>
  </si>
  <si>
    <t>Aircraft/Aircraft Engines and Engine Parts</t>
  </si>
  <si>
    <t>Boeing 468500</t>
  </si>
  <si>
    <t>United Technologies 264800</t>
  </si>
  <si>
    <t>Transportation &amp; Logistics</t>
  </si>
  <si>
    <t>United Parcel Service, Inc. 219.300</t>
  </si>
  <si>
    <t>Professional Services</t>
  </si>
  <si>
    <t>Manpower  738500</t>
  </si>
  <si>
    <t>Apollo Group 83650</t>
  </si>
  <si>
    <t>H&amp;R Block 31160</t>
  </si>
  <si>
    <t xml:space="preserve"> </t>
  </si>
  <si>
    <r>
      <t>McKesson</t>
    </r>
    <r>
      <rPr>
        <sz val="8"/>
        <color indexed="59"/>
        <rFont val="Verdana"/>
        <family val="2"/>
      </rPr>
      <t xml:space="preserve">	</t>
    </r>
  </si>
  <si>
    <r>
      <t>International Paper</t>
    </r>
    <r>
      <rPr>
        <sz val="8"/>
        <color indexed="59"/>
        <rFont val="Verdana"/>
        <family val="2"/>
      </rPr>
      <t xml:space="preserve">	</t>
    </r>
  </si>
  <si>
    <r>
      <t>ConocoPhillips Company</t>
    </r>
    <r>
      <rPr>
        <sz val="8"/>
        <color indexed="59"/>
        <rFont val="Verdana"/>
        <family val="2"/>
      </rPr>
      <t xml:space="preserve">	</t>
    </r>
  </si>
  <si>
    <r>
      <t>AmerisourceBergen</t>
    </r>
    <r>
      <rPr>
        <sz val="8"/>
        <rFont val="Verdana"/>
        <family val="2"/>
      </rPr>
      <t xml:space="preserve">	5.558 million</t>
    </r>
  </si>
  <si>
    <t>Pharma</t>
  </si>
  <si>
    <t>Banks</t>
  </si>
  <si>
    <t>Information Technology</t>
  </si>
  <si>
    <t>Drug Stores</t>
  </si>
  <si>
    <t>Costco Wholesale</t>
  </si>
  <si>
    <t>Office Depot</t>
  </si>
  <si>
    <t>Ingram Micro</t>
  </si>
  <si>
    <t>Apple</t>
  </si>
  <si>
    <t xml:space="preserve">Archer-Daniels-Midland Company (ADM) </t>
  </si>
  <si>
    <t>IT Services</t>
  </si>
  <si>
    <t>Average Annual Revenues per Head by Industry</t>
  </si>
  <si>
    <t>INDUSTRY CATEGORIES</t>
  </si>
  <si>
    <t>Average</t>
  </si>
  <si>
    <t>(Outlying firms are in red text and not included in averages)</t>
  </si>
  <si>
    <t xml:space="preserve">For public use. </t>
  </si>
  <si>
    <t>Data compiled from publicly available sources.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</si>
</sst>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8" formatCode="_(&quot;$&quot;* #,##0_);_(&quot;$&quot;* \(#,##0\);_(&quot;$&quot;* &quot;-&quot;??_);_(@_)"/>
  </numFmts>
  <fonts count="20">
    <font>
      <sz val="10"/>
      <name val="Arial"/>
      <family val="2"/>
    </font>
    <font>
      <sz val="10"/>
      <name val="Arial"/>
    </font>
    <font>
      <b/>
      <sz val="8"/>
      <name val="Verdana"/>
      <family val="2"/>
    </font>
    <font>
      <sz val="8"/>
      <name val="Verdana"/>
      <family val="2"/>
    </font>
    <font>
      <b/>
      <sz val="8"/>
      <color indexed="63"/>
      <name val="Verdana"/>
      <family val="2"/>
    </font>
    <font>
      <b/>
      <sz val="8"/>
      <color indexed="8"/>
      <name val="Verdana"/>
      <family val="2"/>
    </font>
    <font>
      <sz val="8"/>
      <color indexed="63"/>
      <name val="Verdana"/>
      <family val="2"/>
    </font>
    <font>
      <sz val="8"/>
      <color indexed="8"/>
      <name val="Verdana"/>
      <family val="2"/>
    </font>
    <font>
      <sz val="8"/>
      <color indexed="59"/>
      <name val="Verdana"/>
      <family val="2"/>
    </font>
    <font>
      <sz val="8"/>
      <color indexed="58"/>
      <name val="Verdana"/>
      <family val="2"/>
    </font>
    <font>
      <sz val="8"/>
      <color indexed="12"/>
      <name val="Verdana"/>
      <family val="2"/>
    </font>
    <font>
      <b/>
      <sz val="8"/>
      <color indexed="59"/>
      <name val="Verdana"/>
      <family val="2"/>
    </font>
    <font>
      <sz val="8"/>
      <color indexed="54"/>
      <name val="Verdana"/>
      <family val="2"/>
    </font>
    <font>
      <b/>
      <sz val="8"/>
      <color rgb="FF0070C0"/>
      <name val="Verdana"/>
      <family val="2"/>
    </font>
    <font>
      <sz val="8"/>
      <color rgb="FFFF0000"/>
      <name val="Verdana"/>
      <family val="2"/>
    </font>
    <font>
      <b/>
      <sz val="10"/>
      <name val="Verdana"/>
      <family val="2"/>
    </font>
    <font>
      <i/>
      <sz val="8"/>
      <name val="Verdana"/>
      <family val="2"/>
    </font>
    <font>
      <b/>
      <u/>
      <sz val="8"/>
      <name val="Verdana"/>
      <family val="2"/>
    </font>
    <font>
      <b/>
      <u val="singleAccounting"/>
      <sz val="8"/>
      <name val="Verdana"/>
      <family val="2"/>
    </font>
    <font>
      <i/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ill="0" applyBorder="0" applyAlignment="0" applyProtection="0"/>
    <xf numFmtId="44" fontId="1" fillId="0" borderId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6" fontId="3" fillId="0" borderId="0" xfId="1" applyNumberFormat="1" applyFont="1"/>
    <xf numFmtId="166" fontId="13" fillId="0" borderId="0" xfId="1" applyNumberFormat="1" applyFont="1"/>
    <xf numFmtId="0" fontId="14" fillId="0" borderId="0" xfId="0" applyFont="1"/>
    <xf numFmtId="166" fontId="14" fillId="0" borderId="0" xfId="1" applyNumberFormat="1" applyFont="1"/>
    <xf numFmtId="0" fontId="15" fillId="0" borderId="0" xfId="0" applyFont="1"/>
    <xf numFmtId="15" fontId="16" fillId="0" borderId="0" xfId="0" applyNumberFormat="1" applyFont="1" applyAlignment="1">
      <alignment horizontal="left"/>
    </xf>
    <xf numFmtId="0" fontId="17" fillId="0" borderId="0" xfId="0" applyFont="1"/>
    <xf numFmtId="166" fontId="18" fillId="0" borderId="0" xfId="1" applyNumberFormat="1" applyFont="1" applyAlignment="1">
      <alignment horizontal="center"/>
    </xf>
    <xf numFmtId="0" fontId="19" fillId="0" borderId="0" xfId="0" applyFont="1"/>
    <xf numFmtId="168" fontId="3" fillId="0" borderId="0" xfId="2" applyNumberFormat="1" applyFont="1"/>
    <xf numFmtId="166" fontId="3" fillId="2" borderId="0" xfId="1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05C63"/>
      <rgbColor rgb="00969696"/>
      <rgbColor rgb="00003366"/>
      <rgbColor rgb="00339966"/>
      <rgbColor rgb="00111111"/>
      <rgbColor rgb="00222222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765736</xdr:colOff>
      <xdr:row>1</xdr:row>
      <xdr:rowOff>0</xdr:rowOff>
    </xdr:from>
    <xdr:to>
      <xdr:col>4</xdr:col>
      <xdr:colOff>2873563</xdr:colOff>
      <xdr:row>4</xdr:row>
      <xdr:rowOff>153894</xdr:rowOff>
    </xdr:to>
    <xdr:pic>
      <xdr:nvPicPr>
        <xdr:cNvPr id="2" name="Picture 1" descr="IE_logotyp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8824" y="158750"/>
          <a:ext cx="288290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oney.cnn.com/magazines/fortune/fortune500/2011/snapshots/2849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money.cnn.com/magazines/fortune/fortune500/2011/snapshots/264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3"/>
  <sheetViews>
    <sheetView tabSelected="1" zoomScale="102" zoomScaleNormal="102" workbookViewId="0">
      <selection activeCell="H10" sqref="H10"/>
    </sheetView>
  </sheetViews>
  <sheetFormatPr defaultColWidth="11.5703125" defaultRowHeight="10.5"/>
  <cols>
    <col min="1" max="1" width="35" style="2" customWidth="1"/>
    <col min="2" max="2" width="13.42578125" style="12" customWidth="1"/>
    <col min="3" max="3" width="3.140625" style="2" customWidth="1"/>
    <col min="4" max="4" width="11.5703125" style="2"/>
    <col min="5" max="5" width="43.7109375" style="12" customWidth="1"/>
    <col min="6" max="6" width="2.7109375" style="2" customWidth="1"/>
    <col min="7" max="7" width="11.5703125" style="2"/>
    <col min="8" max="8" width="14.140625" style="12" bestFit="1" customWidth="1"/>
    <col min="9" max="9" width="2.85546875" style="2" customWidth="1"/>
    <col min="10" max="10" width="11.5703125" style="2"/>
    <col min="11" max="11" width="15.42578125" style="12" bestFit="1" customWidth="1"/>
    <col min="12" max="12" width="2.7109375" style="2" customWidth="1"/>
    <col min="13" max="13" width="11.5703125" style="2"/>
    <col min="14" max="14" width="14.140625" style="12" bestFit="1" customWidth="1"/>
    <col min="15" max="15" width="3.28515625" style="2" customWidth="1"/>
    <col min="16" max="16" width="11.5703125" style="2"/>
    <col min="17" max="17" width="14.140625" style="12" bestFit="1" customWidth="1"/>
    <col min="18" max="18" width="3.28515625" style="2" customWidth="1"/>
    <col min="19" max="19" width="11.5703125" style="2"/>
    <col min="20" max="20" width="14.140625" style="12" bestFit="1" customWidth="1"/>
    <col min="21" max="21" width="3" style="2" customWidth="1"/>
    <col min="22" max="22" width="11.5703125" style="2"/>
    <col min="23" max="23" width="14.140625" style="12" bestFit="1" customWidth="1"/>
    <col min="24" max="24" width="3.140625" style="2" customWidth="1"/>
    <col min="25" max="25" width="11.5703125" style="2"/>
    <col min="26" max="26" width="14.140625" style="12" bestFit="1" customWidth="1"/>
    <col min="27" max="27" width="3.140625" style="2" customWidth="1"/>
    <col min="28" max="28" width="11.5703125" style="2"/>
    <col min="29" max="29" width="14.140625" style="12" bestFit="1" customWidth="1"/>
    <col min="30" max="30" width="2.85546875" style="2" customWidth="1"/>
    <col min="31" max="31" width="11.5703125" style="2"/>
    <col min="32" max="32" width="14.140625" style="12" bestFit="1" customWidth="1"/>
    <col min="33" max="16384" width="11.5703125" style="2"/>
  </cols>
  <sheetData>
    <row r="1" spans="1:32" ht="12.75">
      <c r="A1" s="16" t="s">
        <v>139</v>
      </c>
    </row>
    <row r="2" spans="1:32">
      <c r="A2" s="17">
        <v>41351</v>
      </c>
    </row>
    <row r="5" spans="1:32" ht="12.75">
      <c r="A5" s="18" t="s">
        <v>140</v>
      </c>
      <c r="B5" s="19" t="s">
        <v>141</v>
      </c>
    </row>
    <row r="6" spans="1:32">
      <c r="A6" s="3" t="s">
        <v>56</v>
      </c>
      <c r="B6" s="21">
        <f>Data!B47</f>
        <v>4963000</v>
      </c>
    </row>
    <row r="7" spans="1:32">
      <c r="A7" s="10" t="s">
        <v>129</v>
      </c>
      <c r="B7" s="21">
        <f>Data!B129</f>
        <v>3202666.6666666665</v>
      </c>
    </row>
    <row r="8" spans="1:32">
      <c r="A8" s="3" t="s">
        <v>57</v>
      </c>
      <c r="B8" s="21">
        <f>Data!B58</f>
        <v>979628.57142857148</v>
      </c>
      <c r="E8" s="22" t="s">
        <v>143</v>
      </c>
    </row>
    <row r="9" spans="1:32">
      <c r="A9" s="3" t="s">
        <v>55</v>
      </c>
      <c r="B9" s="21">
        <f>Data!B180</f>
        <v>821920</v>
      </c>
      <c r="E9" s="22" t="s">
        <v>144</v>
      </c>
    </row>
    <row r="10" spans="1:32">
      <c r="A10" s="3" t="s">
        <v>1</v>
      </c>
      <c r="B10" s="21">
        <f>Data!B164</f>
        <v>717272.72727272729</v>
      </c>
      <c r="N10" s="2"/>
      <c r="Q10" s="2"/>
      <c r="T10" s="2"/>
      <c r="W10" s="2"/>
      <c r="AC10" s="2"/>
    </row>
    <row r="11" spans="1:32">
      <c r="A11" s="3" t="s">
        <v>2</v>
      </c>
      <c r="B11" s="21">
        <f>Data!B171</f>
        <v>674100</v>
      </c>
      <c r="E11" s="2"/>
      <c r="N11" s="2"/>
      <c r="Q11" s="2"/>
      <c r="T11" s="2"/>
      <c r="W11" s="2"/>
    </row>
    <row r="12" spans="1:32">
      <c r="A12" s="10" t="s">
        <v>103</v>
      </c>
      <c r="B12" s="21">
        <f>Data!B82</f>
        <v>510466.66666666669</v>
      </c>
      <c r="E12" s="2"/>
      <c r="N12" s="2"/>
      <c r="Q12" s="2"/>
      <c r="T12" s="2"/>
      <c r="W12" s="2"/>
    </row>
    <row r="13" spans="1:32">
      <c r="A13" s="3" t="s">
        <v>131</v>
      </c>
      <c r="B13" s="21">
        <f>Data!B91</f>
        <v>495120</v>
      </c>
      <c r="E13" s="2"/>
      <c r="N13" s="2"/>
      <c r="Q13" s="2"/>
      <c r="T13" s="2"/>
      <c r="W13" s="2"/>
    </row>
    <row r="14" spans="1:32">
      <c r="A14" s="3" t="s">
        <v>53</v>
      </c>
      <c r="B14" s="21">
        <f>Data!B67</f>
        <v>481225</v>
      </c>
      <c r="E14" s="2"/>
      <c r="N14" s="2"/>
      <c r="Q14" s="2"/>
      <c r="T14" s="2"/>
      <c r="W14" s="2"/>
      <c r="AF14" s="2"/>
    </row>
    <row r="15" spans="1:32">
      <c r="A15" s="10" t="s">
        <v>54</v>
      </c>
      <c r="B15" s="21">
        <f>Data!B122</f>
        <v>422316.66666666669</v>
      </c>
      <c r="E15" s="2"/>
      <c r="N15" s="2"/>
      <c r="Q15" s="2"/>
      <c r="W15" s="2"/>
      <c r="AF15" s="2"/>
    </row>
    <row r="16" spans="1:32">
      <c r="A16" s="3" t="s">
        <v>4</v>
      </c>
      <c r="B16" s="21">
        <f>Data!B75</f>
        <v>420575</v>
      </c>
      <c r="E16" s="2"/>
      <c r="N16" s="2"/>
      <c r="Q16" s="2"/>
      <c r="AF16" s="2"/>
    </row>
    <row r="17" spans="1:32">
      <c r="A17" s="3" t="s">
        <v>58</v>
      </c>
      <c r="B17" s="21">
        <f>Data!B14</f>
        <v>387225</v>
      </c>
      <c r="E17" s="2"/>
      <c r="N17" s="2"/>
      <c r="Q17" s="2"/>
      <c r="AF17" s="2"/>
    </row>
    <row r="18" spans="1:32">
      <c r="A18" s="3" t="s">
        <v>5</v>
      </c>
      <c r="B18" s="21">
        <f>Data!B14</f>
        <v>387225</v>
      </c>
      <c r="N18" s="2"/>
      <c r="Q18" s="2"/>
      <c r="AF18" s="2"/>
    </row>
    <row r="19" spans="1:32">
      <c r="A19" s="1" t="s">
        <v>0</v>
      </c>
      <c r="B19" s="21">
        <f>Data!B105</f>
        <v>377900</v>
      </c>
      <c r="N19" s="2"/>
      <c r="Q19" s="2"/>
      <c r="AF19" s="2"/>
    </row>
    <row r="20" spans="1:32">
      <c r="A20" s="4" t="s">
        <v>132</v>
      </c>
      <c r="B20" s="21">
        <f>Data!B29</f>
        <v>341533.33333333331</v>
      </c>
      <c r="N20" s="2"/>
      <c r="Q20" s="2"/>
    </row>
    <row r="21" spans="1:32">
      <c r="A21" s="1" t="s">
        <v>6</v>
      </c>
      <c r="B21" s="21">
        <f>Data!B112</f>
        <v>317230.25</v>
      </c>
      <c r="E21" s="2"/>
      <c r="N21" s="2"/>
      <c r="Q21" s="2"/>
      <c r="W21" s="2"/>
      <c r="AC21" s="2"/>
      <c r="AE21" s="1"/>
      <c r="AF21" s="13"/>
    </row>
    <row r="22" spans="1:32">
      <c r="A22" s="10" t="s">
        <v>130</v>
      </c>
      <c r="B22" s="21">
        <f>Data!B6</f>
        <v>317100</v>
      </c>
      <c r="E22" s="2"/>
      <c r="N22" s="2"/>
      <c r="Q22" s="2"/>
      <c r="T22" s="2"/>
      <c r="W22" s="2"/>
      <c r="AC22" s="2"/>
    </row>
    <row r="23" spans="1:32">
      <c r="A23" s="1" t="s">
        <v>138</v>
      </c>
      <c r="B23" s="21">
        <f>Data!B98</f>
        <v>269433.33333333331</v>
      </c>
      <c r="E23" s="2"/>
      <c r="N23" s="2"/>
      <c r="Q23" s="2"/>
      <c r="T23" s="2"/>
      <c r="W23" s="2"/>
      <c r="AC23" s="2"/>
    </row>
    <row r="24" spans="1:32">
      <c r="A24" s="3" t="s">
        <v>59</v>
      </c>
      <c r="B24" s="21">
        <f>Data!B185</f>
        <v>238266.66666666666</v>
      </c>
      <c r="E24" s="2"/>
      <c r="N24" s="2"/>
      <c r="Q24" s="2"/>
      <c r="T24" s="2"/>
      <c r="W24" s="2"/>
      <c r="AC24" s="2"/>
    </row>
    <row r="25" spans="1:32">
      <c r="A25" s="3" t="s">
        <v>3</v>
      </c>
      <c r="B25" s="21">
        <f>Data!B147</f>
        <v>234040</v>
      </c>
      <c r="E25" s="2"/>
      <c r="P25" s="3"/>
      <c r="Q25" s="2"/>
      <c r="S25" s="1"/>
      <c r="T25" s="2"/>
      <c r="W25" s="2"/>
      <c r="AC25" s="2"/>
    </row>
    <row r="26" spans="1:32">
      <c r="A26" s="1" t="s">
        <v>9</v>
      </c>
      <c r="B26" s="21">
        <f>Data!B37</f>
        <v>224800</v>
      </c>
      <c r="E26" s="2"/>
      <c r="J26" s="3"/>
      <c r="AC26" s="2"/>
    </row>
    <row r="27" spans="1:32">
      <c r="A27" s="1" t="s">
        <v>7</v>
      </c>
      <c r="B27" s="21">
        <f>Data!B137</f>
        <v>53920</v>
      </c>
      <c r="E27" s="2"/>
    </row>
    <row r="28" spans="1:32">
      <c r="E28" s="2"/>
    </row>
    <row r="29" spans="1:32">
      <c r="E29" s="2"/>
    </row>
    <row r="36" spans="7:32">
      <c r="K36" s="2"/>
      <c r="N36" s="2"/>
      <c r="Q36" s="2"/>
      <c r="T36" s="2"/>
      <c r="W36" s="2"/>
      <c r="Z36" s="2"/>
      <c r="AC36" s="2"/>
      <c r="AF36" s="2"/>
    </row>
    <row r="37" spans="7:32">
      <c r="K37" s="2"/>
      <c r="N37" s="2"/>
      <c r="Q37" s="2"/>
      <c r="T37" s="2"/>
      <c r="W37" s="2"/>
      <c r="Z37" s="2"/>
      <c r="AC37" s="2"/>
      <c r="AF37" s="2"/>
    </row>
    <row r="38" spans="7:32">
      <c r="K38" s="2"/>
      <c r="N38" s="2"/>
      <c r="Q38" s="2"/>
      <c r="T38" s="2"/>
      <c r="W38" s="2"/>
      <c r="Z38" s="2"/>
      <c r="AC38" s="2"/>
      <c r="AF38" s="2"/>
    </row>
    <row r="39" spans="7:32">
      <c r="K39" s="2"/>
      <c r="N39" s="2"/>
      <c r="Q39" s="2"/>
      <c r="T39" s="2"/>
      <c r="W39" s="2"/>
      <c r="Z39" s="2"/>
      <c r="AC39" s="2"/>
      <c r="AF39" s="2"/>
    </row>
    <row r="40" spans="7:32">
      <c r="K40" s="2"/>
      <c r="N40" s="2"/>
      <c r="Q40" s="2"/>
      <c r="T40" s="2"/>
      <c r="W40" s="2"/>
      <c r="AB40" s="10"/>
      <c r="AC40" s="2"/>
    </row>
    <row r="41" spans="7:32">
      <c r="K41" s="2"/>
      <c r="N41" s="2"/>
      <c r="Q41" s="2"/>
    </row>
    <row r="42" spans="7:32">
      <c r="G42" s="3"/>
      <c r="H42" s="2"/>
      <c r="K42" s="2"/>
      <c r="N42" s="2"/>
      <c r="Q42" s="2"/>
      <c r="T42" s="2"/>
    </row>
    <row r="43" spans="7:32">
      <c r="K43" s="2"/>
      <c r="N43" s="2"/>
      <c r="Q43" s="2"/>
      <c r="T43" s="2"/>
    </row>
    <row r="44" spans="7:32">
      <c r="K44" s="2"/>
      <c r="N44" s="2"/>
      <c r="Q44" s="2"/>
      <c r="T44" s="2"/>
    </row>
    <row r="121" spans="1:1">
      <c r="A121" s="10" t="s">
        <v>107</v>
      </c>
    </row>
    <row r="122" spans="1:1">
      <c r="A122" s="7" t="s">
        <v>108</v>
      </c>
    </row>
    <row r="123" spans="1:1">
      <c r="A123" s="7" t="s">
        <v>109</v>
      </c>
    </row>
    <row r="125" spans="1:1">
      <c r="A125" s="10" t="s">
        <v>110</v>
      </c>
    </row>
    <row r="126" spans="1:1">
      <c r="A126" s="7" t="s">
        <v>111</v>
      </c>
    </row>
    <row r="128" spans="1:1">
      <c r="A128" s="10" t="s">
        <v>112</v>
      </c>
    </row>
    <row r="129" spans="1:1">
      <c r="A129" s="9" t="s">
        <v>128</v>
      </c>
    </row>
    <row r="131" spans="1:1">
      <c r="A131" s="10" t="s">
        <v>113</v>
      </c>
    </row>
    <row r="132" spans="1:1">
      <c r="A132" s="7" t="s">
        <v>114</v>
      </c>
    </row>
    <row r="134" spans="1:1">
      <c r="A134" s="10" t="s">
        <v>115</v>
      </c>
    </row>
    <row r="135" spans="1:1">
      <c r="A135" s="7" t="s">
        <v>116</v>
      </c>
    </row>
    <row r="136" spans="1:1">
      <c r="A136" s="7" t="s">
        <v>117</v>
      </c>
    </row>
    <row r="146" spans="1:1">
      <c r="A146" s="3" t="s">
        <v>118</v>
      </c>
    </row>
    <row r="147" spans="1:1">
      <c r="A147" s="7" t="s">
        <v>119</v>
      </c>
    </row>
    <row r="181" spans="1:1">
      <c r="A181" s="3" t="s">
        <v>120</v>
      </c>
    </row>
    <row r="182" spans="1:1">
      <c r="A182" s="5" t="s">
        <v>121</v>
      </c>
    </row>
    <row r="183" spans="1:1">
      <c r="A183" s="5" t="s">
        <v>122</v>
      </c>
    </row>
    <row r="184" spans="1:1">
      <c r="A184" s="5" t="s">
        <v>123</v>
      </c>
    </row>
    <row r="193" spans="1:1">
      <c r="A193" s="2" t="s">
        <v>124</v>
      </c>
    </row>
  </sheetData>
  <sheetProtection selectLockedCells="1" selectUnlockedCells="1"/>
  <sortState ref="A6:B27">
    <sortCondition descending="1" ref="B6:B27"/>
  </sortState>
  <hyperlinks>
    <hyperlink ref="A129" r:id="rId1" display="AmerisourceBergen"/>
  </hyperlink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2"/>
  <headerFooter alignWithMargins="0">
    <oddHeader>&amp;C&amp;A</oddHeader>
    <oddFooter>&amp;CPage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5"/>
  <sheetViews>
    <sheetView workbookViewId="0">
      <selection activeCell="D102" sqref="D102"/>
    </sheetView>
  </sheetViews>
  <sheetFormatPr defaultRowHeight="12.75"/>
  <cols>
    <col min="1" max="1" width="25.42578125" customWidth="1"/>
    <col min="2" max="2" width="11.5703125" customWidth="1"/>
    <col min="3" max="3" width="4" customWidth="1"/>
    <col min="4" max="4" width="52" customWidth="1"/>
  </cols>
  <sheetData>
    <row r="1" spans="1:4">
      <c r="A1" s="10" t="s">
        <v>130</v>
      </c>
      <c r="B1" s="12"/>
      <c r="C1" s="2"/>
      <c r="D1" s="20" t="s">
        <v>142</v>
      </c>
    </row>
    <row r="2" spans="1:4">
      <c r="A2" s="7" t="s">
        <v>66</v>
      </c>
      <c r="B2" s="12">
        <v>328500</v>
      </c>
      <c r="C2" s="2"/>
    </row>
    <row r="3" spans="1:4">
      <c r="A3" s="2" t="s">
        <v>76</v>
      </c>
      <c r="B3" s="12">
        <v>362800</v>
      </c>
      <c r="C3" s="2"/>
    </row>
    <row r="4" spans="1:4">
      <c r="A4" s="7" t="s">
        <v>85</v>
      </c>
      <c r="B4" s="12">
        <v>260000</v>
      </c>
      <c r="C4" s="2"/>
    </row>
    <row r="5" spans="1:4">
      <c r="A5" s="2"/>
      <c r="B5" s="12">
        <f>SUM(B2:B4)</f>
        <v>951300</v>
      </c>
      <c r="C5" s="2"/>
    </row>
    <row r="6" spans="1:4">
      <c r="A6" s="10"/>
      <c r="B6" s="13">
        <f>B5/3</f>
        <v>317100</v>
      </c>
      <c r="C6" s="2"/>
    </row>
    <row r="7" spans="1:4">
      <c r="A7" s="2"/>
      <c r="B7" s="12"/>
      <c r="C7" s="2"/>
    </row>
    <row r="8" spans="1:4">
      <c r="A8" s="3" t="s">
        <v>58</v>
      </c>
      <c r="B8" s="12"/>
    </row>
    <row r="9" spans="1:4">
      <c r="A9" s="5" t="s">
        <v>67</v>
      </c>
      <c r="B9" s="12">
        <v>661300</v>
      </c>
    </row>
    <row r="10" spans="1:4">
      <c r="A10" s="5" t="s">
        <v>77</v>
      </c>
      <c r="B10" s="12">
        <v>363200</v>
      </c>
    </row>
    <row r="11" spans="1:4">
      <c r="A11" s="5" t="s">
        <v>86</v>
      </c>
      <c r="B11" s="12">
        <v>259300</v>
      </c>
    </row>
    <row r="12" spans="1:4">
      <c r="A12" s="5" t="s">
        <v>94</v>
      </c>
      <c r="B12" s="12">
        <v>265100</v>
      </c>
    </row>
    <row r="13" spans="1:4">
      <c r="A13" s="2"/>
      <c r="B13" s="12">
        <f>SUM(B9:B12)</f>
        <v>1548900</v>
      </c>
    </row>
    <row r="14" spans="1:4">
      <c r="A14" s="3"/>
      <c r="B14" s="13">
        <f>B13/4</f>
        <v>387225</v>
      </c>
    </row>
    <row r="16" spans="1:4">
      <c r="A16" s="3" t="s">
        <v>5</v>
      </c>
      <c r="B16" s="12"/>
    </row>
    <row r="17" spans="1:5">
      <c r="A17" s="5" t="s">
        <v>14</v>
      </c>
      <c r="B17" s="12">
        <v>1300000</v>
      </c>
    </row>
    <row r="18" spans="1:5">
      <c r="A18" s="5" t="s">
        <v>24</v>
      </c>
      <c r="B18" s="12">
        <v>1158000</v>
      </c>
    </row>
    <row r="19" spans="1:5">
      <c r="A19" s="5" t="s">
        <v>31</v>
      </c>
      <c r="B19" s="12">
        <v>1323000</v>
      </c>
    </row>
    <row r="20" spans="1:5">
      <c r="A20" s="5" t="s">
        <v>39</v>
      </c>
      <c r="B20" s="12">
        <v>949100</v>
      </c>
    </row>
    <row r="21" spans="1:5">
      <c r="A21" s="2"/>
      <c r="B21" s="12">
        <f>SUM(B17:B20)</f>
        <v>4730100</v>
      </c>
    </row>
    <row r="22" spans="1:5">
      <c r="A22" s="2"/>
      <c r="B22" s="13">
        <f>B21/4</f>
        <v>1182525</v>
      </c>
    </row>
    <row r="23" spans="1:5">
      <c r="A23" s="2"/>
      <c r="B23" s="13"/>
    </row>
    <row r="24" spans="1:5">
      <c r="A24" s="4" t="s">
        <v>132</v>
      </c>
      <c r="B24" s="12"/>
      <c r="D24" s="4"/>
      <c r="E24" s="12"/>
    </row>
    <row r="25" spans="1:5">
      <c r="A25" s="7" t="s">
        <v>79</v>
      </c>
      <c r="B25" s="12">
        <v>295000</v>
      </c>
      <c r="D25" s="2"/>
      <c r="E25" s="12"/>
    </row>
    <row r="26" spans="1:5">
      <c r="A26" s="7" t="s">
        <v>88</v>
      </c>
      <c r="B26" s="12">
        <v>289800</v>
      </c>
    </row>
    <row r="27" spans="1:5">
      <c r="A27" s="2" t="s">
        <v>69</v>
      </c>
      <c r="B27" s="12">
        <v>439800</v>
      </c>
    </row>
    <row r="28" spans="1:5">
      <c r="A28" s="2"/>
      <c r="B28" s="12">
        <f>SUM(B25:B27)</f>
        <v>1024600</v>
      </c>
      <c r="D28" s="2"/>
      <c r="E28" s="12"/>
    </row>
    <row r="29" spans="1:5">
      <c r="A29" s="4"/>
      <c r="B29" s="13">
        <f>B28/3</f>
        <v>341533.33333333331</v>
      </c>
      <c r="D29" s="4"/>
      <c r="E29" s="13"/>
    </row>
    <row r="30" spans="1:5">
      <c r="A30" s="2"/>
      <c r="B30" s="13"/>
    </row>
    <row r="31" spans="1:5">
      <c r="A31" s="1" t="s">
        <v>9</v>
      </c>
      <c r="B31" s="12"/>
    </row>
    <row r="32" spans="1:5">
      <c r="A32" s="2" t="s">
        <v>18</v>
      </c>
      <c r="B32" s="12">
        <v>446700</v>
      </c>
    </row>
    <row r="33" spans="1:6">
      <c r="A33" s="2" t="s">
        <v>35</v>
      </c>
      <c r="B33" s="12">
        <v>1486000</v>
      </c>
    </row>
    <row r="34" spans="1:6">
      <c r="A34" s="8" t="s">
        <v>42</v>
      </c>
      <c r="B34" s="12">
        <v>845600</v>
      </c>
    </row>
    <row r="35" spans="1:6">
      <c r="A35" s="8" t="s">
        <v>46</v>
      </c>
      <c r="B35" s="12">
        <v>578700</v>
      </c>
    </row>
    <row r="36" spans="1:6">
      <c r="A36" s="8" t="s">
        <v>48</v>
      </c>
      <c r="B36" s="12">
        <v>1124000</v>
      </c>
    </row>
    <row r="37" spans="1:6">
      <c r="A37" s="8"/>
      <c r="B37" s="13">
        <f>B36/5</f>
        <v>224800</v>
      </c>
    </row>
    <row r="39" spans="1:6">
      <c r="A39" s="3" t="s">
        <v>56</v>
      </c>
      <c r="B39" s="12"/>
      <c r="C39" s="2"/>
    </row>
    <row r="40" spans="1:6">
      <c r="A40" s="5" t="s">
        <v>63</v>
      </c>
      <c r="B40" s="12">
        <v>5953000</v>
      </c>
      <c r="C40" s="2"/>
    </row>
    <row r="41" spans="1:6">
      <c r="A41" s="5" t="s">
        <v>73</v>
      </c>
      <c r="B41" s="12">
        <v>2613000</v>
      </c>
      <c r="C41" s="2"/>
    </row>
    <row r="42" spans="1:6">
      <c r="A42" s="7" t="s">
        <v>82</v>
      </c>
      <c r="B42" s="12">
        <v>4818000</v>
      </c>
      <c r="C42" s="2"/>
    </row>
    <row r="43" spans="1:6">
      <c r="A43" s="2" t="s">
        <v>92</v>
      </c>
      <c r="B43" s="12">
        <v>6345000</v>
      </c>
      <c r="C43" s="2"/>
    </row>
    <row r="44" spans="1:6">
      <c r="A44" s="7" t="s">
        <v>97</v>
      </c>
      <c r="B44" s="12">
        <v>3902000</v>
      </c>
      <c r="C44" s="2"/>
    </row>
    <row r="45" spans="1:6">
      <c r="A45" s="11" t="s">
        <v>127</v>
      </c>
      <c r="B45" s="12">
        <v>6147000</v>
      </c>
      <c r="C45" s="2"/>
    </row>
    <row r="46" spans="1:6">
      <c r="A46" s="2"/>
      <c r="B46" s="12">
        <f>SUM(B40:B45)</f>
        <v>29778000</v>
      </c>
      <c r="C46" s="2"/>
    </row>
    <row r="47" spans="1:6">
      <c r="A47" s="3"/>
      <c r="B47" s="13">
        <f>B46/6</f>
        <v>4963000</v>
      </c>
      <c r="C47" s="2"/>
      <c r="D47" s="3"/>
      <c r="E47" s="2"/>
      <c r="F47" s="2"/>
    </row>
    <row r="48" spans="1:6">
      <c r="A48" s="3"/>
      <c r="B48" s="13"/>
      <c r="C48" s="2"/>
      <c r="D48" s="3"/>
      <c r="E48" s="2"/>
      <c r="F48" s="2"/>
    </row>
    <row r="49" spans="1:6">
      <c r="A49" s="3" t="s">
        <v>57</v>
      </c>
      <c r="B49" s="12"/>
      <c r="C49" s="2"/>
      <c r="D49" s="3"/>
      <c r="E49" s="2"/>
      <c r="F49" s="2"/>
    </row>
    <row r="50" spans="1:6">
      <c r="A50" s="5" t="s">
        <v>65</v>
      </c>
      <c r="B50" s="12">
        <v>574500</v>
      </c>
      <c r="C50" s="2"/>
      <c r="D50" s="3"/>
      <c r="E50" s="2"/>
      <c r="F50" s="2"/>
    </row>
    <row r="51" spans="1:6">
      <c r="A51" s="5" t="s">
        <v>75</v>
      </c>
      <c r="B51" s="12">
        <v>996500</v>
      </c>
      <c r="C51" s="2"/>
      <c r="D51" s="3"/>
      <c r="E51" s="2"/>
      <c r="F51" s="2"/>
    </row>
    <row r="52" spans="1:6">
      <c r="A52" s="2" t="s">
        <v>84</v>
      </c>
      <c r="B52" s="12">
        <v>2478000</v>
      </c>
      <c r="C52" s="2"/>
      <c r="D52" s="3"/>
      <c r="E52" s="2"/>
      <c r="F52" s="2"/>
    </row>
    <row r="53" spans="1:6">
      <c r="A53" s="5" t="s">
        <v>85</v>
      </c>
      <c r="B53" s="12">
        <v>260000</v>
      </c>
      <c r="C53" s="2"/>
      <c r="D53" s="3"/>
      <c r="E53" s="2"/>
      <c r="F53" s="2"/>
    </row>
    <row r="54" spans="1:6">
      <c r="A54" s="5" t="s">
        <v>99</v>
      </c>
      <c r="B54" s="12">
        <v>497400</v>
      </c>
      <c r="C54" s="2"/>
      <c r="D54" s="3"/>
      <c r="E54" s="2"/>
      <c r="F54" s="2"/>
    </row>
    <row r="55" spans="1:6">
      <c r="A55" s="2" t="s">
        <v>101</v>
      </c>
      <c r="B55" s="12">
        <v>1042000</v>
      </c>
      <c r="C55" s="2"/>
      <c r="D55" s="3"/>
      <c r="E55" s="2"/>
      <c r="F55" s="2"/>
    </row>
    <row r="56" spans="1:6">
      <c r="A56" s="7" t="s">
        <v>102</v>
      </c>
      <c r="B56" s="12">
        <v>1009000</v>
      </c>
    </row>
    <row r="57" spans="1:6">
      <c r="A57" s="2"/>
      <c r="B57" s="12">
        <f>SUM(B50:B56)</f>
        <v>6857400</v>
      </c>
    </row>
    <row r="58" spans="1:6">
      <c r="A58" s="3"/>
      <c r="B58" s="13">
        <f>B57/7</f>
        <v>979628.57142857148</v>
      </c>
    </row>
    <row r="60" spans="1:6">
      <c r="A60" s="3" t="s">
        <v>53</v>
      </c>
      <c r="B60" s="12"/>
    </row>
    <row r="61" spans="1:6">
      <c r="A61" s="5" t="s">
        <v>60</v>
      </c>
      <c r="B61" s="12">
        <v>608500</v>
      </c>
    </row>
    <row r="62" spans="1:6">
      <c r="A62" s="5" t="s">
        <v>70</v>
      </c>
      <c r="B62" s="12">
        <v>325600</v>
      </c>
    </row>
    <row r="63" spans="1:6">
      <c r="A63" s="5" t="s">
        <v>80</v>
      </c>
      <c r="B63" s="12">
        <v>235600</v>
      </c>
    </row>
    <row r="64" spans="1:6">
      <c r="A64" s="7" t="s">
        <v>89</v>
      </c>
      <c r="B64" s="12">
        <v>755200</v>
      </c>
    </row>
    <row r="65" spans="1:2">
      <c r="A65" s="14" t="s">
        <v>137</v>
      </c>
      <c r="B65" s="15">
        <v>2965000</v>
      </c>
    </row>
    <row r="66" spans="1:2">
      <c r="A66" s="2"/>
      <c r="B66" s="12">
        <f>SUM(B61:B64)</f>
        <v>1924900</v>
      </c>
    </row>
    <row r="67" spans="1:2">
      <c r="A67" s="3"/>
      <c r="B67" s="13">
        <f>B66/4</f>
        <v>481225</v>
      </c>
    </row>
    <row r="69" spans="1:2">
      <c r="A69" s="3" t="s">
        <v>4</v>
      </c>
      <c r="B69" s="12"/>
    </row>
    <row r="70" spans="1:2">
      <c r="A70" s="5" t="s">
        <v>13</v>
      </c>
      <c r="B70" s="12">
        <v>526800</v>
      </c>
    </row>
    <row r="71" spans="1:2">
      <c r="A71" s="5" t="s">
        <v>23</v>
      </c>
      <c r="B71" s="12">
        <v>278200</v>
      </c>
    </row>
    <row r="72" spans="1:2">
      <c r="A72" s="5" t="s">
        <v>30</v>
      </c>
      <c r="B72" s="12">
        <v>542800</v>
      </c>
    </row>
    <row r="73" spans="1:2">
      <c r="A73" s="5" t="s">
        <v>38</v>
      </c>
      <c r="B73" s="12">
        <v>334500</v>
      </c>
    </row>
    <row r="74" spans="1:2">
      <c r="A74" s="2"/>
      <c r="B74" s="12">
        <f>SUM(B70:B73)</f>
        <v>1682300</v>
      </c>
    </row>
    <row r="75" spans="1:2">
      <c r="A75" s="3"/>
      <c r="B75" s="13">
        <f>B74/4</f>
        <v>420575</v>
      </c>
    </row>
    <row r="76" spans="1:2">
      <c r="A76" s="3"/>
      <c r="B76" s="13"/>
    </row>
    <row r="77" spans="1:2">
      <c r="A77" s="10" t="s">
        <v>103</v>
      </c>
      <c r="B77" s="12"/>
    </row>
    <row r="78" spans="1:2">
      <c r="A78" s="5" t="s">
        <v>104</v>
      </c>
      <c r="B78" s="12">
        <v>485100</v>
      </c>
    </row>
    <row r="79" spans="1:2">
      <c r="A79" s="5" t="s">
        <v>105</v>
      </c>
      <c r="B79" s="12">
        <v>376800</v>
      </c>
    </row>
    <row r="80" spans="1:2">
      <c r="A80" s="5" t="s">
        <v>106</v>
      </c>
      <c r="B80" s="12">
        <v>669500</v>
      </c>
    </row>
    <row r="81" spans="1:2">
      <c r="A81" s="2"/>
      <c r="B81" s="12">
        <f>SUM(B78:B80)</f>
        <v>1531400</v>
      </c>
    </row>
    <row r="82" spans="1:2">
      <c r="A82" s="10"/>
      <c r="B82" s="13">
        <f>B81/3</f>
        <v>510466.66666666669</v>
      </c>
    </row>
    <row r="83" spans="1:2">
      <c r="A83" s="10"/>
      <c r="B83" s="13"/>
    </row>
    <row r="84" spans="1:2">
      <c r="A84" s="3" t="s">
        <v>131</v>
      </c>
      <c r="B84" s="12"/>
    </row>
    <row r="85" spans="1:2">
      <c r="A85" s="5" t="s">
        <v>64</v>
      </c>
      <c r="B85" s="12">
        <v>931600</v>
      </c>
    </row>
    <row r="86" spans="1:2">
      <c r="A86" s="5" t="s">
        <v>74</v>
      </c>
      <c r="B86" s="12">
        <v>494600</v>
      </c>
    </row>
    <row r="87" spans="1:2">
      <c r="A87" s="5" t="s">
        <v>83</v>
      </c>
      <c r="B87" s="12">
        <v>395200</v>
      </c>
    </row>
    <row r="88" spans="1:2">
      <c r="A88" s="5" t="s">
        <v>93</v>
      </c>
      <c r="B88" s="12">
        <v>352100</v>
      </c>
    </row>
    <row r="89" spans="1:2">
      <c r="A89" s="5" t="s">
        <v>98</v>
      </c>
      <c r="B89" s="12">
        <v>302100</v>
      </c>
    </row>
    <row r="90" spans="1:2">
      <c r="A90" s="2"/>
      <c r="B90" s="12">
        <f>SUM(B85:B89)</f>
        <v>2475600</v>
      </c>
    </row>
    <row r="91" spans="1:2">
      <c r="A91" s="2"/>
      <c r="B91" s="13">
        <f>B90/5</f>
        <v>495120</v>
      </c>
    </row>
    <row r="92" spans="1:2">
      <c r="A92" s="2"/>
      <c r="B92" s="13"/>
    </row>
    <row r="93" spans="1:2">
      <c r="A93" s="1" t="s">
        <v>8</v>
      </c>
      <c r="B93" s="12"/>
    </row>
    <row r="94" spans="1:2">
      <c r="A94" s="6" t="s">
        <v>17</v>
      </c>
      <c r="B94" s="12">
        <v>241600</v>
      </c>
    </row>
    <row r="95" spans="1:2">
      <c r="A95" s="6" t="s">
        <v>25</v>
      </c>
      <c r="B95" s="12">
        <v>295500</v>
      </c>
    </row>
    <row r="96" spans="1:2">
      <c r="A96" s="6" t="s">
        <v>34</v>
      </c>
      <c r="B96" s="12">
        <v>271200</v>
      </c>
    </row>
    <row r="97" spans="1:5">
      <c r="A97" s="2"/>
      <c r="B97" s="12">
        <f>SUM(B94:B96)</f>
        <v>808300</v>
      </c>
    </row>
    <row r="98" spans="1:5">
      <c r="A98" s="2"/>
      <c r="B98" s="13">
        <f>B97/3</f>
        <v>269433.33333333331</v>
      </c>
    </row>
    <row r="99" spans="1:5">
      <c r="A99" s="2"/>
      <c r="B99" s="13"/>
    </row>
    <row r="100" spans="1:5">
      <c r="A100" s="1" t="s">
        <v>0</v>
      </c>
      <c r="B100" s="12"/>
    </row>
    <row r="101" spans="1:5">
      <c r="A101" s="2" t="s">
        <v>10</v>
      </c>
      <c r="B101" s="12">
        <v>241600</v>
      </c>
    </row>
    <row r="102" spans="1:5">
      <c r="A102" s="5" t="s">
        <v>19</v>
      </c>
      <c r="B102" s="12">
        <v>116200</v>
      </c>
    </row>
    <row r="103" spans="1:5">
      <c r="A103" s="5" t="s">
        <v>26</v>
      </c>
      <c r="B103" s="12">
        <v>775900</v>
      </c>
    </row>
    <row r="104" spans="1:5">
      <c r="A104" s="5"/>
      <c r="B104" s="12">
        <f>SUM(B101:B103)</f>
        <v>1133700</v>
      </c>
    </row>
    <row r="105" spans="1:5">
      <c r="A105" s="1"/>
      <c r="B105" s="13">
        <f>B104/3</f>
        <v>377900</v>
      </c>
    </row>
    <row r="106" spans="1:5">
      <c r="A106" s="1"/>
      <c r="B106" s="13"/>
    </row>
    <row r="107" spans="1:5">
      <c r="A107" s="1" t="s">
        <v>6</v>
      </c>
      <c r="B107" s="13"/>
    </row>
    <row r="108" spans="1:5">
      <c r="A108" s="2" t="s">
        <v>15</v>
      </c>
      <c r="B108" s="12">
        <v>411765</v>
      </c>
    </row>
    <row r="109" spans="1:5">
      <c r="A109" s="2" t="s">
        <v>32</v>
      </c>
      <c r="B109" s="12">
        <v>635417</v>
      </c>
    </row>
    <row r="110" spans="1:5">
      <c r="A110" s="6" t="s">
        <v>40</v>
      </c>
      <c r="B110" s="12">
        <v>221739</v>
      </c>
      <c r="D110" s="6"/>
      <c r="E110" s="12"/>
    </row>
    <row r="111" spans="1:5">
      <c r="A111" s="2"/>
      <c r="B111" s="12">
        <f>SUM(B108:B110)</f>
        <v>1268921</v>
      </c>
    </row>
    <row r="112" spans="1:5">
      <c r="A112" s="2"/>
      <c r="B112" s="13">
        <f>B111/4</f>
        <v>317230.25</v>
      </c>
    </row>
    <row r="114" spans="1:5">
      <c r="A114" s="10" t="s">
        <v>54</v>
      </c>
      <c r="B114" s="12"/>
    </row>
    <row r="115" spans="1:5">
      <c r="A115" s="7" t="s">
        <v>61</v>
      </c>
      <c r="B115" s="12">
        <v>1052000</v>
      </c>
    </row>
    <row r="116" spans="1:5">
      <c r="A116" s="7" t="s">
        <v>71</v>
      </c>
      <c r="B116" s="12">
        <v>388500</v>
      </c>
    </row>
    <row r="117" spans="1:5">
      <c r="A117" s="5" t="s">
        <v>126</v>
      </c>
      <c r="B117" s="12">
        <v>441100</v>
      </c>
    </row>
    <row r="118" spans="1:5">
      <c r="A118" s="7" t="s">
        <v>90</v>
      </c>
      <c r="B118" s="12">
        <v>850100</v>
      </c>
    </row>
    <row r="119" spans="1:5">
      <c r="A119" s="7" t="s">
        <v>95</v>
      </c>
      <c r="B119" s="12">
        <v>543100</v>
      </c>
    </row>
    <row r="120" spans="1:5">
      <c r="A120" s="7" t="s">
        <v>100</v>
      </c>
      <c r="B120" s="12">
        <v>311100</v>
      </c>
    </row>
    <row r="121" spans="1:5">
      <c r="A121" s="2"/>
      <c r="B121" s="12">
        <f>SUM(B116:B120)</f>
        <v>2533900</v>
      </c>
    </row>
    <row r="122" spans="1:5">
      <c r="A122" s="10"/>
      <c r="B122" s="13">
        <f>B121/6</f>
        <v>422316.66666666669</v>
      </c>
    </row>
    <row r="123" spans="1:5">
      <c r="A123" s="10"/>
      <c r="B123" s="13"/>
    </row>
    <row r="124" spans="1:5">
      <c r="A124" s="10" t="s">
        <v>129</v>
      </c>
      <c r="B124" s="12"/>
      <c r="D124" s="10"/>
      <c r="E124" s="12"/>
    </row>
    <row r="125" spans="1:5">
      <c r="A125" s="6" t="s">
        <v>125</v>
      </c>
      <c r="B125" s="12">
        <v>3277000</v>
      </c>
    </row>
    <row r="126" spans="1:5">
      <c r="A126" s="7" t="s">
        <v>78</v>
      </c>
      <c r="B126" s="12">
        <v>3225000</v>
      </c>
    </row>
    <row r="127" spans="1:5">
      <c r="A127" s="2" t="s">
        <v>87</v>
      </c>
      <c r="B127" s="12">
        <v>3106000</v>
      </c>
    </row>
    <row r="128" spans="1:5">
      <c r="A128" s="2"/>
      <c r="B128" s="12">
        <f>SUM(B125:B127)</f>
        <v>9608000</v>
      </c>
    </row>
    <row r="129" spans="1:2">
      <c r="A129" s="2"/>
      <c r="B129" s="13">
        <f>B128/3</f>
        <v>3202666.6666666665</v>
      </c>
    </row>
    <row r="131" spans="1:2">
      <c r="A131" s="1" t="s">
        <v>7</v>
      </c>
      <c r="B131" s="12"/>
    </row>
    <row r="132" spans="1:2">
      <c r="A132" s="2" t="s">
        <v>16</v>
      </c>
      <c r="B132" s="12">
        <v>65330</v>
      </c>
    </row>
    <row r="133" spans="1:2">
      <c r="A133" s="5" t="s">
        <v>33</v>
      </c>
      <c r="B133" s="12">
        <v>73200</v>
      </c>
    </row>
    <row r="134" spans="1:2">
      <c r="A134" s="5" t="s">
        <v>41</v>
      </c>
      <c r="B134" s="12">
        <v>85400</v>
      </c>
    </row>
    <row r="135" spans="1:2">
      <c r="A135" s="5" t="s">
        <v>45</v>
      </c>
      <c r="B135" s="12">
        <v>45670</v>
      </c>
    </row>
    <row r="136" spans="1:2">
      <c r="A136" s="2"/>
      <c r="B136" s="12">
        <f>SUM(B132:B135)</f>
        <v>269600</v>
      </c>
    </row>
    <row r="137" spans="1:2">
      <c r="A137" s="1"/>
      <c r="B137" s="13">
        <f>B136/5</f>
        <v>53920</v>
      </c>
    </row>
    <row r="138" spans="1:2">
      <c r="A138" s="2"/>
      <c r="B138" s="2"/>
    </row>
    <row r="139" spans="1:2">
      <c r="A139" s="3" t="s">
        <v>3</v>
      </c>
      <c r="B139" s="12"/>
    </row>
    <row r="140" spans="1:2">
      <c r="A140" s="5" t="s">
        <v>134</v>
      </c>
      <c r="B140" s="12">
        <v>281600</v>
      </c>
    </row>
    <row r="141" spans="1:2">
      <c r="A141" s="7" t="s">
        <v>22</v>
      </c>
      <c r="B141" s="12">
        <v>196900</v>
      </c>
    </row>
    <row r="142" spans="1:2">
      <c r="A142" s="7" t="s">
        <v>29</v>
      </c>
      <c r="B142" s="12">
        <v>219100</v>
      </c>
    </row>
    <row r="143" spans="1:2">
      <c r="A143" s="7" t="s">
        <v>37</v>
      </c>
      <c r="B143" s="12">
        <v>261500</v>
      </c>
    </row>
    <row r="144" spans="1:2">
      <c r="A144" s="5" t="s">
        <v>44</v>
      </c>
      <c r="B144" s="12">
        <v>211100</v>
      </c>
    </row>
    <row r="145" spans="1:2">
      <c r="A145" s="14" t="s">
        <v>133</v>
      </c>
      <c r="B145" s="15">
        <v>581700</v>
      </c>
    </row>
    <row r="146" spans="1:2">
      <c r="A146" s="2"/>
      <c r="B146" s="12">
        <f>SUM(B140:B144)</f>
        <v>1170200</v>
      </c>
    </row>
    <row r="147" spans="1:2">
      <c r="A147" s="2"/>
      <c r="B147" s="13">
        <f>B146/5</f>
        <v>234040</v>
      </c>
    </row>
    <row r="148" spans="1:2">
      <c r="A148" s="2"/>
      <c r="B148" s="2"/>
    </row>
    <row r="149" spans="1:2">
      <c r="A149" s="3" t="s">
        <v>1</v>
      </c>
      <c r="B149" s="12"/>
    </row>
    <row r="150" spans="1:2">
      <c r="A150" s="5" t="s">
        <v>11</v>
      </c>
      <c r="B150" s="12">
        <v>362700</v>
      </c>
    </row>
    <row r="151" spans="1:2">
      <c r="A151" s="5" t="s">
        <v>20</v>
      </c>
      <c r="B151" s="12">
        <v>536200</v>
      </c>
    </row>
    <row r="152" spans="1:2">
      <c r="A152" s="5" t="s">
        <v>27</v>
      </c>
      <c r="B152" s="12">
        <v>729800</v>
      </c>
    </row>
    <row r="153" spans="1:2">
      <c r="A153" s="5" t="s">
        <v>36</v>
      </c>
      <c r="B153" s="12">
        <v>508000</v>
      </c>
    </row>
    <row r="154" spans="1:2">
      <c r="A154" s="2" t="s">
        <v>43</v>
      </c>
      <c r="B154" s="12">
        <v>709100</v>
      </c>
    </row>
    <row r="155" spans="1:2">
      <c r="A155" s="2" t="s">
        <v>47</v>
      </c>
      <c r="B155" s="12">
        <v>103200</v>
      </c>
    </row>
    <row r="156" spans="1:2">
      <c r="A156" s="5" t="s">
        <v>11</v>
      </c>
      <c r="B156" s="12">
        <v>362700</v>
      </c>
    </row>
    <row r="157" spans="1:2">
      <c r="A157" s="5" t="s">
        <v>49</v>
      </c>
      <c r="B157" s="12">
        <v>396600</v>
      </c>
    </row>
    <row r="158" spans="1:2">
      <c r="A158" s="5" t="s">
        <v>50</v>
      </c>
      <c r="B158" s="12">
        <v>524400</v>
      </c>
    </row>
    <row r="159" spans="1:2">
      <c r="A159" s="5" t="s">
        <v>51</v>
      </c>
      <c r="B159" s="12">
        <v>769100</v>
      </c>
    </row>
    <row r="160" spans="1:2">
      <c r="A160" s="5" t="s">
        <v>52</v>
      </c>
      <c r="B160" s="12">
        <v>540200</v>
      </c>
    </row>
    <row r="161" spans="1:2">
      <c r="A161" s="14" t="s">
        <v>135</v>
      </c>
      <c r="B161" s="15">
        <v>2348000</v>
      </c>
    </row>
    <row r="162" spans="1:2">
      <c r="A162" s="14" t="s">
        <v>136</v>
      </c>
      <c r="B162" s="15">
        <v>2262000</v>
      </c>
    </row>
    <row r="163" spans="1:2">
      <c r="A163" s="2"/>
      <c r="B163" s="12">
        <f>SUM(B150:B161)</f>
        <v>7890000</v>
      </c>
    </row>
    <row r="164" spans="1:2">
      <c r="A164" s="3"/>
      <c r="B164" s="13">
        <f>B163/11</f>
        <v>717272.72727272729</v>
      </c>
    </row>
    <row r="165" spans="1:2">
      <c r="A165" s="2"/>
      <c r="B165" s="12"/>
    </row>
    <row r="166" spans="1:2">
      <c r="A166" s="3" t="s">
        <v>2</v>
      </c>
      <c r="B166" s="12"/>
    </row>
    <row r="167" spans="1:2">
      <c r="A167" s="5" t="s">
        <v>12</v>
      </c>
      <c r="B167" s="12">
        <v>526600</v>
      </c>
    </row>
    <row r="168" spans="1:2">
      <c r="A168" s="5" t="s">
        <v>21</v>
      </c>
      <c r="B168" s="12">
        <v>876500</v>
      </c>
    </row>
    <row r="169" spans="1:2">
      <c r="A169" s="5" t="s">
        <v>28</v>
      </c>
      <c r="B169" s="12">
        <v>619200</v>
      </c>
    </row>
    <row r="170" spans="1:2">
      <c r="A170" s="2"/>
      <c r="B170" s="12">
        <f>SUM(B167:B169)</f>
        <v>2022300</v>
      </c>
    </row>
    <row r="171" spans="1:2">
      <c r="A171" s="3"/>
      <c r="B171" s="13">
        <f>B170/3</f>
        <v>674100</v>
      </c>
    </row>
    <row r="172" spans="1:2">
      <c r="A172" s="3"/>
      <c r="B172" s="13"/>
    </row>
    <row r="173" spans="1:2">
      <c r="A173" s="3" t="s">
        <v>55</v>
      </c>
      <c r="B173" s="12"/>
    </row>
    <row r="174" spans="1:2">
      <c r="A174" s="5" t="s">
        <v>62</v>
      </c>
      <c r="B174" s="12">
        <v>933200</v>
      </c>
    </row>
    <row r="175" spans="1:2">
      <c r="A175" s="5" t="s">
        <v>72</v>
      </c>
      <c r="B175" s="12">
        <v>838900</v>
      </c>
    </row>
    <row r="176" spans="1:2">
      <c r="A176" s="5" t="s">
        <v>81</v>
      </c>
      <c r="B176" s="12">
        <v>548100</v>
      </c>
    </row>
    <row r="177" spans="1:2">
      <c r="A177" s="5" t="s">
        <v>91</v>
      </c>
      <c r="B177" s="12">
        <v>901400</v>
      </c>
    </row>
    <row r="178" spans="1:2">
      <c r="A178" s="5" t="s">
        <v>96</v>
      </c>
      <c r="B178" s="12">
        <v>888000</v>
      </c>
    </row>
    <row r="179" spans="1:2">
      <c r="A179" s="2"/>
      <c r="B179" s="12">
        <f>SUM(B174:B178)</f>
        <v>4109600</v>
      </c>
    </row>
    <row r="180" spans="1:2">
      <c r="A180" s="2"/>
      <c r="B180" s="13">
        <f>B179/5</f>
        <v>821920</v>
      </c>
    </row>
    <row r="181" spans="1:2">
      <c r="A181" s="2"/>
      <c r="B181" s="2"/>
    </row>
    <row r="182" spans="1:2">
      <c r="A182" s="3" t="s">
        <v>59</v>
      </c>
      <c r="B182" s="12"/>
    </row>
    <row r="183" spans="1:2">
      <c r="A183" s="7" t="s">
        <v>68</v>
      </c>
      <c r="B183" s="12">
        <v>714800</v>
      </c>
    </row>
    <row r="184" spans="1:2">
      <c r="A184" s="2"/>
      <c r="B184" s="12">
        <f>SUM(B183:B183)</f>
        <v>714800</v>
      </c>
    </row>
    <row r="185" spans="1:2">
      <c r="A185" s="3"/>
      <c r="B185" s="13">
        <f>B184/3</f>
        <v>238266.66666666666</v>
      </c>
    </row>
  </sheetData>
  <hyperlinks>
    <hyperlink ref="A14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Fujitsu</cp:lastModifiedBy>
  <dcterms:created xsi:type="dcterms:W3CDTF">2013-03-18T19:40:15Z</dcterms:created>
  <dcterms:modified xsi:type="dcterms:W3CDTF">2013-03-18T20:09:09Z</dcterms:modified>
</cp:coreProperties>
</file>